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d872403385c8a/Documents/My Documents/EnviroQAS/AITF/Drozdowski Program Support/PTAC Projects/Pads-in-Place/Stage 2/2C Evaluation/Peatland/"/>
    </mc:Choice>
  </mc:AlternateContent>
  <xr:revisionPtr revIDLastSave="790" documentId="8_{E456C1B7-5324-49D7-8C08-32E5FB6F7C2E}" xr6:coauthVersionLast="47" xr6:coauthVersionMax="47" xr10:uidLastSave="{BACB6CB5-5FA8-4585-9196-6A011596EA05}"/>
  <bookViews>
    <workbookView xWindow="2490" yWindow="0" windowWidth="21600" windowHeight="15480" xr2:uid="{8539A237-3754-42E5-880B-E7C99775D06D}"/>
  </bookViews>
  <sheets>
    <sheet name="Instructions" sheetId="5" r:id="rId1"/>
    <sheet name="DST Data" sheetId="1" r:id="rId2"/>
    <sheet name="Site Rating Modifications" sheetId="6" r:id="rId3"/>
    <sheet name="Site Results" sheetId="2" r:id="rId4"/>
    <sheet name="DST Decision Path" sheetId="3" r:id="rId5"/>
  </sheets>
  <definedNames>
    <definedName name="_xlnm._FilterDatabase" localSheetId="4" hidden="1">'DST Decision Path'!$A$2:$C$7</definedName>
    <definedName name="_xlnm.Print_Area" localSheetId="4">'DST Decision Path'!$A$1:$C$31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" l="1"/>
  <c r="C10" i="2"/>
  <c r="D4" i="2"/>
  <c r="D5" i="2"/>
  <c r="C5" i="2"/>
  <c r="C4" i="2"/>
  <c r="C3" i="2"/>
  <c r="D3" i="2"/>
  <c r="D2" i="2"/>
  <c r="C2" i="2"/>
  <c r="C6" i="2" l="1"/>
  <c r="D7" i="2"/>
  <c r="C8" i="2" l="1"/>
  <c r="C9" i="2" l="1"/>
  <c r="C13" i="2"/>
  <c r="C11" i="2"/>
  <c r="D12" i="2" l="1"/>
</calcChain>
</file>

<file path=xl/sharedStrings.xml><?xml version="1.0" encoding="utf-8"?>
<sst xmlns="http://schemas.openxmlformats.org/spreadsheetml/2006/main" count="83" uniqueCount="71">
  <si>
    <t>Candidate for Upland Reclamation</t>
  </si>
  <si>
    <t>Candidate for Peatland Reclamation</t>
  </si>
  <si>
    <t>Decision Support Tool</t>
  </si>
  <si>
    <t>Peatland Rating</t>
  </si>
  <si>
    <t>Upland Rating</t>
  </si>
  <si>
    <t>Factor</t>
  </si>
  <si>
    <t>Modification to Peatland Rating</t>
  </si>
  <si>
    <t>Modification to Upland Rating</t>
  </si>
  <si>
    <t>Final Peatland Rating</t>
  </si>
  <si>
    <t>Final Upland Rating</t>
  </si>
  <si>
    <t>Weight</t>
  </si>
  <si>
    <t>Local and Regional Impacts</t>
  </si>
  <si>
    <t>Site-specific Considerations</t>
  </si>
  <si>
    <t>Access</t>
  </si>
  <si>
    <t>Borrow</t>
  </si>
  <si>
    <t>Site Rating</t>
  </si>
  <si>
    <t>Site End Land Use Recommendation</t>
  </si>
  <si>
    <t>Adjacent and Regional Impacts Decision Support Tool</t>
  </si>
  <si>
    <t>Site-specific Considerations Decision Support Tool</t>
  </si>
  <si>
    <t>Access Decision Support Tool</t>
  </si>
  <si>
    <t>Borrow Decision Support Tool</t>
  </si>
  <si>
    <t>Pad/access causing off-site hydrology and/or vegetation impacts</t>
  </si>
  <si>
    <t>Successful peatland reclamation likely on pad/access</t>
  </si>
  <si>
    <t>Access to the site restricted</t>
  </si>
  <si>
    <t>Opportunity to coordinate with activity in area to complete reclamation</t>
  </si>
  <si>
    <t>Access limited by vegetation</t>
  </si>
  <si>
    <t>DST Recommendation</t>
  </si>
  <si>
    <t>In Rows 4 to 7, fill in the DST Recommendations</t>
  </si>
  <si>
    <t>DST Decision Path</t>
  </si>
  <si>
    <t>Use the dropdown menus to fill in the Decision Path for each DST</t>
  </si>
  <si>
    <t>If the Site Rating in Row 8 of the Results Tab is &lt;3 fill in the information in Rows 13 to 21</t>
  </si>
  <si>
    <t>Table 8 Modifications</t>
  </si>
  <si>
    <t>Decision Path</t>
  </si>
  <si>
    <t>Variances</t>
  </si>
  <si>
    <t>More than two variances will be required for pad/access to be certified under the Forested Land Criteria</t>
  </si>
  <si>
    <t>No variances OR one variance will be required for pad/access to be certified under the Forested Land Criteria</t>
  </si>
  <si>
    <t>Deep water dugout</t>
  </si>
  <si>
    <t>Majority of the dugout borrow area has a water depth greater than 2 m (i.e., it is not a mineral wetland)</t>
  </si>
  <si>
    <t>Not a dugout borrow OR majority of the dugout borrow area has a water depth less than 2 m (i.e., it is a mineral wetland)</t>
  </si>
  <si>
    <t>Site use</t>
  </si>
  <si>
    <t>No evidence of use of access/pad by wildlife OR use of access/pad by third parties is affecting site ecological function</t>
  </si>
  <si>
    <t>Access/pad being used by wildlife OR use of access/pad by third parties is not affecting site ecological function</t>
  </si>
  <si>
    <t>Age of woody vegetation</t>
  </si>
  <si>
    <t>Desirable trees / woody species are less than 8 years old OR not meeting growth expectations</t>
  </si>
  <si>
    <t>Desirable trees / woody species are at least 8 years old AND meeting growth expectations</t>
  </si>
  <si>
    <t>Yes / No</t>
  </si>
  <si>
    <t xml:space="preserve">For each of the four Decision Support Tools, determine whether the site is a Candidate for Peatland Reclamation or a Candidate for Upland Reclamation.
Place an X (not case sensitive) in either the Candidate for Peatland Reclamation column or the Candidate for Upland Reclamation column for each DST. </t>
  </si>
  <si>
    <t>DST Data Tab</t>
  </si>
  <si>
    <t>Site Rating Modifications Tab</t>
  </si>
  <si>
    <t>Site Results Tab</t>
  </si>
  <si>
    <t>The data in this tab will be automatically filled in from the DST Data Tab and Site Rating Modifications Tab</t>
  </si>
  <si>
    <r>
      <t xml:space="preserve">If the Site Rating (from Site Results tab, Row 8) is </t>
    </r>
    <r>
      <rPr>
        <b/>
        <sz val="11"/>
        <color rgb="FFFF0000"/>
        <rFont val="Calibri"/>
        <family val="2"/>
      </rPr>
      <t xml:space="preserve">&lt; 3 fill in all rows in the Table below.  Use the dropdown menus to enter Yes or No </t>
    </r>
    <r>
      <rPr>
        <b/>
        <sz val="11"/>
        <color rgb="FFFF0000"/>
        <rFont val="Calibri"/>
        <family val="2"/>
        <scheme val="minor"/>
      </rPr>
      <t>in each cell</t>
    </r>
  </si>
  <si>
    <t>Offsite impacts can be alleviated by partial pad/access removal</t>
  </si>
  <si>
    <t>Local area is an upland/peatland complex</t>
  </si>
  <si>
    <t>There are adjacent or regional considerations that would justify a change in land use</t>
  </si>
  <si>
    <t>Full pad/access removal would cause adverse impacts to wetland</t>
  </si>
  <si>
    <t>The pad/access meets Forested Land vegetation criteria</t>
  </si>
  <si>
    <t>The vegetation deficiencies can be mitigated</t>
  </si>
  <si>
    <t>There are landscape deficiencies based on the Forested Land Criteria</t>
  </si>
  <si>
    <t>There is evidence of limitations for long-term ecological sustainability</t>
  </si>
  <si>
    <t>The landscape deficiencies can be mitigated and/or be justified with a variance</t>
  </si>
  <si>
    <t>The soil limitations can be mitigated</t>
  </si>
  <si>
    <t>Access road meets Forested Land vegetation criteria</t>
  </si>
  <si>
    <t>Borrow site has been identified</t>
  </si>
  <si>
    <t>Alternative site available to receive/use all borrow material</t>
  </si>
  <si>
    <t>Landscape borrow</t>
  </si>
  <si>
    <t>Landscape borrow vegetation meets Forested Land vegetation criteria</t>
  </si>
  <si>
    <t>Dugout borrow site is a functional mineral wetland</t>
  </si>
  <si>
    <t>Landscape borrow can be reclaimed to meet Forested Land criteria</t>
  </si>
  <si>
    <t>Dugout borrow can be reclaimed to a functional mineral wetland</t>
  </si>
  <si>
    <r>
      <t xml:space="preserve">Print the Results Tab and DST Decision Path Tab and append to your application as supporting information (see Section 8 of </t>
    </r>
    <r>
      <rPr>
        <i/>
        <sz val="11"/>
        <color theme="1"/>
        <rFont val="Calibri"/>
        <family val="2"/>
        <scheme val="minor"/>
      </rPr>
      <t>Powter, C.B., B. Xu, K. Renkema, D. MacKenzie, B. Drozdowski and N. Shelby-James, 2023.  Certification of Mineral Soil Pads in the Boreal Region – Decision Framework and Support Tools: 2023 Update.  Prepared for the Petroleum Technology Alliance of Canada, Calgary, Alberta.  Report 20-RRRC-05_4e.  38 pp.</t>
    </r>
    <r>
      <rPr>
        <sz val="11"/>
        <color theme="1"/>
        <rFont val="Calibri"/>
        <family val="2"/>
        <scheme val="minor"/>
      </rPr>
      <t xml:space="preserve">  for more details on suporting information)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</si>
</sst>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0" fillId="2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1" fillId="2" borderId="4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wrapText="1"/>
    </xf>
    <xf numFmtId="0" fontId="3" fillId="0" borderId="0" xfId="0" applyFont="1" applyAlignment="1">
      <alignment horizontal="left" wrapText="1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5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5" fillId="0" borderId="0" xfId="0" applyFont="1"/>
    <xf numFmtId="0" fontId="5" fillId="5" borderId="0" xfId="0" applyFont="1" applyFill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0A9D-0A56-4762-99DC-8539A0A8BBC8}">
  <dimension ref="A1:A13"/>
  <sheetViews>
    <sheetView tabSelected="1" workbookViewId="0">
      <selection activeCell="A23" sqref="A23"/>
    </sheetView>
  </sheetViews>
  <sheetFormatPr defaultRowHeight="15" x14ac:dyDescent="0.25"/>
  <cols>
    <col min="1" max="1" width="73.5703125" customWidth="1"/>
  </cols>
  <sheetData>
    <row r="1" spans="1:1" x14ac:dyDescent="0.25">
      <c r="A1" s="19" t="s">
        <v>47</v>
      </c>
    </row>
    <row r="2" spans="1:1" x14ac:dyDescent="0.25">
      <c r="A2" t="s">
        <v>27</v>
      </c>
    </row>
    <row r="4" spans="1:1" x14ac:dyDescent="0.25">
      <c r="A4" s="19" t="s">
        <v>48</v>
      </c>
    </row>
    <row r="5" spans="1:1" ht="30" x14ac:dyDescent="0.25">
      <c r="A5" s="21" t="s">
        <v>30</v>
      </c>
    </row>
    <row r="6" spans="1:1" x14ac:dyDescent="0.25">
      <c r="A6" s="21"/>
    </row>
    <row r="7" spans="1:1" x14ac:dyDescent="0.25">
      <c r="A7" s="23" t="s">
        <v>49</v>
      </c>
    </row>
    <row r="8" spans="1:1" ht="30" x14ac:dyDescent="0.25">
      <c r="A8" s="21" t="s">
        <v>50</v>
      </c>
    </row>
    <row r="10" spans="1:1" x14ac:dyDescent="0.25">
      <c r="A10" s="19" t="s">
        <v>28</v>
      </c>
    </row>
    <row r="11" spans="1:1" x14ac:dyDescent="0.25">
      <c r="A11" t="s">
        <v>29</v>
      </c>
    </row>
    <row r="13" spans="1:1" ht="105" x14ac:dyDescent="0.25">
      <c r="A13" s="21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43B8-3BBE-4E69-B7E7-3687974016D1}">
  <dimension ref="A1:C10"/>
  <sheetViews>
    <sheetView workbookViewId="0">
      <selection sqref="A1:C1"/>
    </sheetView>
  </sheetViews>
  <sheetFormatPr defaultRowHeight="15" x14ac:dyDescent="0.25"/>
  <cols>
    <col min="1" max="1" width="45.140625" customWidth="1"/>
    <col min="2" max="2" width="21.85546875" customWidth="1"/>
    <col min="3" max="3" width="22.140625" customWidth="1"/>
  </cols>
  <sheetData>
    <row r="1" spans="1:3" ht="61.5" customHeight="1" thickBot="1" x14ac:dyDescent="0.3">
      <c r="A1" s="30" t="s">
        <v>46</v>
      </c>
      <c r="B1" s="30"/>
      <c r="C1" s="30"/>
    </row>
    <row r="2" spans="1:3" ht="33.75" customHeight="1" thickBot="1" x14ac:dyDescent="0.3">
      <c r="A2" s="3" t="s">
        <v>2</v>
      </c>
      <c r="B2" s="4" t="s">
        <v>1</v>
      </c>
      <c r="C2" s="4" t="s">
        <v>0</v>
      </c>
    </row>
    <row r="3" spans="1:3" ht="15.75" thickBot="1" x14ac:dyDescent="0.3">
      <c r="A3" s="1" t="s">
        <v>11</v>
      </c>
      <c r="B3" s="2"/>
      <c r="C3" s="2"/>
    </row>
    <row r="4" spans="1:3" ht="15.75" thickBot="1" x14ac:dyDescent="0.3">
      <c r="A4" s="1" t="s">
        <v>12</v>
      </c>
      <c r="B4" s="2"/>
      <c r="C4" s="2"/>
    </row>
    <row r="5" spans="1:3" ht="15.75" thickBot="1" x14ac:dyDescent="0.3">
      <c r="A5" s="1" t="s">
        <v>13</v>
      </c>
      <c r="B5" s="2"/>
      <c r="C5" s="2"/>
    </row>
    <row r="6" spans="1:3" ht="15.75" thickBot="1" x14ac:dyDescent="0.3">
      <c r="A6" s="1" t="s">
        <v>14</v>
      </c>
      <c r="B6" s="2"/>
      <c r="C6" s="2"/>
    </row>
    <row r="7" spans="1:3" x14ac:dyDescent="0.25">
      <c r="A7" s="5"/>
      <c r="B7" s="6"/>
    </row>
    <row r="8" spans="1:3" x14ac:dyDescent="0.25">
      <c r="A8" s="7"/>
    </row>
    <row r="10" spans="1:3" x14ac:dyDescent="0.25">
      <c r="A10" s="5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BC86-FE3D-4F2D-990A-14EBBA752A7C}">
  <dimension ref="A1:E7"/>
  <sheetViews>
    <sheetView workbookViewId="0">
      <selection activeCell="C11" sqref="C11"/>
    </sheetView>
  </sheetViews>
  <sheetFormatPr defaultRowHeight="15" x14ac:dyDescent="0.25"/>
  <cols>
    <col min="1" max="1" width="22.140625" customWidth="1"/>
    <col min="2" max="2" width="42.140625" customWidth="1"/>
    <col min="4" max="4" width="53.7109375" customWidth="1"/>
  </cols>
  <sheetData>
    <row r="1" spans="1:5" x14ac:dyDescent="0.25">
      <c r="A1" s="7" t="s">
        <v>51</v>
      </c>
    </row>
    <row r="2" spans="1:5" ht="15.75" thickBot="1" x14ac:dyDescent="0.3"/>
    <row r="3" spans="1:5" ht="15.75" thickBot="1" x14ac:dyDescent="0.3">
      <c r="A3" s="3" t="s">
        <v>5</v>
      </c>
      <c r="B3" s="4" t="s">
        <v>6</v>
      </c>
      <c r="C3" s="4" t="s">
        <v>45</v>
      </c>
      <c r="D3" s="4" t="s">
        <v>7</v>
      </c>
      <c r="E3" s="4" t="s">
        <v>45</v>
      </c>
    </row>
    <row r="4" spans="1:5" ht="45.75" thickBot="1" x14ac:dyDescent="0.3">
      <c r="A4" s="24" t="s">
        <v>33</v>
      </c>
      <c r="B4" s="25" t="s">
        <v>34</v>
      </c>
      <c r="C4" s="26"/>
      <c r="D4" s="27" t="s">
        <v>35</v>
      </c>
      <c r="E4" s="26"/>
    </row>
    <row r="5" spans="1:5" ht="45.75" thickBot="1" x14ac:dyDescent="0.3">
      <c r="A5" s="24" t="s">
        <v>36</v>
      </c>
      <c r="B5" s="25" t="s">
        <v>37</v>
      </c>
      <c r="C5" s="26"/>
      <c r="D5" s="27" t="s">
        <v>38</v>
      </c>
      <c r="E5" s="26"/>
    </row>
    <row r="6" spans="1:5" ht="45.75" thickBot="1" x14ac:dyDescent="0.3">
      <c r="A6" s="28" t="s">
        <v>39</v>
      </c>
      <c r="B6" s="27" t="s">
        <v>40</v>
      </c>
      <c r="C6" s="2"/>
      <c r="D6" s="25" t="s">
        <v>41</v>
      </c>
      <c r="E6" s="2"/>
    </row>
    <row r="7" spans="1:5" ht="45.75" thickBot="1" x14ac:dyDescent="0.3">
      <c r="A7" s="28" t="s">
        <v>42</v>
      </c>
      <c r="B7" s="27" t="s">
        <v>43</v>
      </c>
      <c r="C7" s="2"/>
      <c r="D7" s="25" t="s">
        <v>44</v>
      </c>
      <c r="E7" s="2"/>
    </row>
  </sheetData>
  <dataValidations count="1">
    <dataValidation type="list" allowBlank="1" showInputMessage="1" showErrorMessage="1" sqref="C4:C7 E4:E7" xr:uid="{5C4E60F4-4BDA-4AF9-B6A5-1E299BC77F9A}">
      <formula1>"Yes,No"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6623-B468-4E10-96C5-555A325CFDF1}">
  <dimension ref="A1:D13"/>
  <sheetViews>
    <sheetView workbookViewId="0">
      <selection activeCell="C22" sqref="C22"/>
    </sheetView>
  </sheetViews>
  <sheetFormatPr defaultRowHeight="15" x14ac:dyDescent="0.25"/>
  <cols>
    <col min="1" max="1" width="22.42578125" customWidth="1"/>
    <col min="2" max="2" width="8.28515625" customWidth="1"/>
    <col min="3" max="3" width="16.5703125" customWidth="1"/>
    <col min="4" max="4" width="18.140625" customWidth="1"/>
  </cols>
  <sheetData>
    <row r="1" spans="1:4" ht="45.75" thickBot="1" x14ac:dyDescent="0.3">
      <c r="A1" s="9" t="s">
        <v>2</v>
      </c>
      <c r="B1" s="9" t="s">
        <v>10</v>
      </c>
      <c r="C1" s="3" t="s">
        <v>1</v>
      </c>
      <c r="D1" s="3" t="s">
        <v>0</v>
      </c>
    </row>
    <row r="2" spans="1:4" ht="30.75" thickBot="1" x14ac:dyDescent="0.3">
      <c r="A2" s="24" t="s">
        <v>11</v>
      </c>
      <c r="B2" s="2">
        <v>3</v>
      </c>
      <c r="C2" s="2">
        <f>IF('DST Data'!B3="X",B$2,0)</f>
        <v>0</v>
      </c>
      <c r="D2" s="2">
        <f>IF('DST Data'!C3="X",3,0)</f>
        <v>0</v>
      </c>
    </row>
    <row r="3" spans="1:4" ht="30.75" thickBot="1" x14ac:dyDescent="0.3">
      <c r="A3" s="1" t="s">
        <v>12</v>
      </c>
      <c r="B3" s="2">
        <v>3</v>
      </c>
      <c r="C3" s="2">
        <f>IF('DST Data'!B4="X",B$3,0)</f>
        <v>0</v>
      </c>
      <c r="D3" s="2">
        <f>IF('DST Data'!C4="X",B$3,0)</f>
        <v>0</v>
      </c>
    </row>
    <row r="4" spans="1:4" ht="15.75" thickBot="1" x14ac:dyDescent="0.3">
      <c r="A4" s="1" t="s">
        <v>13</v>
      </c>
      <c r="B4" s="2">
        <v>2</v>
      </c>
      <c r="C4" s="2">
        <f>IF('DST Data'!B5="X",2,0)</f>
        <v>0</v>
      </c>
      <c r="D4" s="2">
        <f>IF('DST Data'!C5="X",2,0)</f>
        <v>0</v>
      </c>
    </row>
    <row r="5" spans="1:4" ht="15.75" thickBot="1" x14ac:dyDescent="0.3">
      <c r="A5" s="1" t="s">
        <v>14</v>
      </c>
      <c r="B5" s="2">
        <v>1</v>
      </c>
      <c r="C5" s="2">
        <f>IF('DST Data'!B6="X",1,0)</f>
        <v>0</v>
      </c>
      <c r="D5" s="2">
        <f>IF('DST Data'!C6="X",1,0)</f>
        <v>0</v>
      </c>
    </row>
    <row r="6" spans="1:4" ht="15.75" thickBot="1" x14ac:dyDescent="0.3">
      <c r="A6" s="10" t="s">
        <v>3</v>
      </c>
      <c r="B6" s="17"/>
      <c r="C6" s="11">
        <f>SUM(C2:C5)</f>
        <v>0</v>
      </c>
      <c r="D6" s="8"/>
    </row>
    <row r="7" spans="1:4" ht="15.75" thickBot="1" x14ac:dyDescent="0.3">
      <c r="A7" s="10" t="s">
        <v>4</v>
      </c>
      <c r="B7" s="17"/>
      <c r="C7" s="8"/>
      <c r="D7" s="11">
        <f>SUM(D2:D5)</f>
        <v>0</v>
      </c>
    </row>
    <row r="8" spans="1:4" ht="15.75" thickBot="1" x14ac:dyDescent="0.3">
      <c r="A8" s="12" t="s">
        <v>15</v>
      </c>
      <c r="B8" s="13"/>
      <c r="C8" s="31">
        <f>ABS(C6-D7)</f>
        <v>0</v>
      </c>
      <c r="D8" s="31"/>
    </row>
    <row r="9" spans="1:4" ht="30.75" thickBot="1" x14ac:dyDescent="0.3">
      <c r="A9" s="18" t="s">
        <v>16</v>
      </c>
      <c r="B9" s="13"/>
      <c r="C9" s="32" t="str">
        <f>IF(C8=0,"",IF(C8&lt;3,"Use Table 8 Modifications",(IF(C6&gt;D7,"Peatland Reclamation","Upland Reclamation"))))</f>
        <v/>
      </c>
      <c r="D9" s="33"/>
    </row>
    <row r="10" spans="1:4" ht="15.75" thickBot="1" x14ac:dyDescent="0.3">
      <c r="A10" s="14" t="s">
        <v>31</v>
      </c>
      <c r="B10" s="13"/>
      <c r="C10" s="16">
        <f>IF(C8&lt;3,(COUNTIF('Site Rating Modifications'!C4:C7,"Yes")),"")</f>
        <v>0</v>
      </c>
      <c r="D10" s="16">
        <f>IF(D8&lt;3,(COUNTIF('Site Rating Modifications'!E4:E7,"Yes")),"")</f>
        <v>0</v>
      </c>
    </row>
    <row r="11" spans="1:4" ht="15.75" thickBot="1" x14ac:dyDescent="0.3">
      <c r="A11" s="14" t="s">
        <v>8</v>
      </c>
      <c r="B11" s="13"/>
      <c r="C11" s="16">
        <f>IF(C8&lt;3,C6+C10,"")</f>
        <v>0</v>
      </c>
      <c r="D11" s="13"/>
    </row>
    <row r="12" spans="1:4" ht="15.75" thickBot="1" x14ac:dyDescent="0.3">
      <c r="A12" s="14" t="s">
        <v>9</v>
      </c>
      <c r="B12" s="13"/>
      <c r="C12" s="13"/>
      <c r="D12" s="16">
        <f>IF(C8&lt;3,D7+D10,"")</f>
        <v>0</v>
      </c>
    </row>
    <row r="13" spans="1:4" ht="30.75" thickBot="1" x14ac:dyDescent="0.3">
      <c r="A13" s="15" t="s">
        <v>16</v>
      </c>
      <c r="B13" s="13"/>
      <c r="C13" s="34" t="str">
        <f>IF(C8=0,"",IF(C8&lt;3,(IF(D12&gt;C11,"Upland Reclamation","Peatland Reclamation")),""))</f>
        <v/>
      </c>
      <c r="D13" s="35"/>
    </row>
  </sheetData>
  <mergeCells count="3">
    <mergeCell ref="C8:D8"/>
    <mergeCell ref="C9:D9"/>
    <mergeCell ref="C13:D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E254-65DA-481E-A67E-172C84C11D35}">
  <dimension ref="A1:C31"/>
  <sheetViews>
    <sheetView zoomScaleNormal="100" workbookViewId="0">
      <selection activeCell="C2" sqref="C2"/>
    </sheetView>
  </sheetViews>
  <sheetFormatPr defaultRowHeight="15" x14ac:dyDescent="0.25"/>
  <cols>
    <col min="1" max="1" width="5.85546875" customWidth="1"/>
    <col min="2" max="2" width="61" customWidth="1"/>
    <col min="3" max="3" width="16.5703125" customWidth="1"/>
    <col min="6" max="6" width="36.42578125" customWidth="1"/>
  </cols>
  <sheetData>
    <row r="1" spans="1:3" x14ac:dyDescent="0.25">
      <c r="A1" s="36" t="s">
        <v>17</v>
      </c>
      <c r="B1" s="36"/>
      <c r="C1" s="22" t="s">
        <v>32</v>
      </c>
    </row>
    <row r="2" spans="1:3" x14ac:dyDescent="0.25">
      <c r="A2" s="20">
        <v>1</v>
      </c>
      <c r="B2" s="21" t="s">
        <v>21</v>
      </c>
      <c r="C2" s="21"/>
    </row>
    <row r="3" spans="1:3" x14ac:dyDescent="0.25">
      <c r="A3" s="20">
        <v>2</v>
      </c>
      <c r="B3" s="21" t="s">
        <v>52</v>
      </c>
      <c r="C3" s="21"/>
    </row>
    <row r="4" spans="1:3" x14ac:dyDescent="0.25">
      <c r="A4" s="20">
        <v>3</v>
      </c>
      <c r="B4" s="21" t="s">
        <v>53</v>
      </c>
      <c r="C4" s="21"/>
    </row>
    <row r="5" spans="1:3" ht="30" x14ac:dyDescent="0.25">
      <c r="A5" s="20">
        <v>4</v>
      </c>
      <c r="B5" s="21" t="s">
        <v>54</v>
      </c>
      <c r="C5" s="21"/>
    </row>
    <row r="6" spans="1:3" x14ac:dyDescent="0.25">
      <c r="A6" s="20">
        <v>5</v>
      </c>
      <c r="B6" s="21" t="s">
        <v>55</v>
      </c>
      <c r="C6" s="21"/>
    </row>
    <row r="7" spans="1:3" x14ac:dyDescent="0.25">
      <c r="A7" s="20">
        <v>6</v>
      </c>
      <c r="B7" s="21" t="s">
        <v>22</v>
      </c>
      <c r="C7" s="21"/>
    </row>
    <row r="8" spans="1:3" x14ac:dyDescent="0.25">
      <c r="A8" s="37" t="s">
        <v>26</v>
      </c>
      <c r="B8" s="37"/>
      <c r="C8" s="29"/>
    </row>
    <row r="9" spans="1:3" x14ac:dyDescent="0.25">
      <c r="A9" s="36" t="s">
        <v>18</v>
      </c>
      <c r="B9" s="36"/>
      <c r="C9" s="21"/>
    </row>
    <row r="10" spans="1:3" x14ac:dyDescent="0.25">
      <c r="A10" s="20">
        <v>7</v>
      </c>
      <c r="B10" s="21" t="s">
        <v>56</v>
      </c>
      <c r="C10" s="21"/>
    </row>
    <row r="11" spans="1:3" x14ac:dyDescent="0.25">
      <c r="A11" s="20">
        <v>8</v>
      </c>
      <c r="B11" s="21" t="s">
        <v>57</v>
      </c>
      <c r="C11" s="21"/>
    </row>
    <row r="12" spans="1:3" ht="30" x14ac:dyDescent="0.25">
      <c r="A12" s="20">
        <v>9</v>
      </c>
      <c r="B12" s="21" t="s">
        <v>58</v>
      </c>
      <c r="C12" s="21"/>
    </row>
    <row r="13" spans="1:3" ht="30" x14ac:dyDescent="0.25">
      <c r="A13" s="20">
        <v>10</v>
      </c>
      <c r="B13" s="21" t="s">
        <v>59</v>
      </c>
      <c r="C13" s="21"/>
    </row>
    <row r="14" spans="1:3" ht="30" x14ac:dyDescent="0.25">
      <c r="A14" s="20">
        <v>11</v>
      </c>
      <c r="B14" s="21" t="s">
        <v>60</v>
      </c>
      <c r="C14" s="21"/>
    </row>
    <row r="15" spans="1:3" x14ac:dyDescent="0.25">
      <c r="A15" s="20">
        <v>12</v>
      </c>
      <c r="B15" s="21" t="s">
        <v>61</v>
      </c>
      <c r="C15" s="21"/>
    </row>
    <row r="16" spans="1:3" x14ac:dyDescent="0.25">
      <c r="A16" s="37" t="s">
        <v>26</v>
      </c>
      <c r="B16" s="37"/>
      <c r="C16" s="29"/>
    </row>
    <row r="17" spans="1:3" x14ac:dyDescent="0.25">
      <c r="A17" s="36" t="s">
        <v>19</v>
      </c>
      <c r="B17" s="36"/>
      <c r="C17" s="21"/>
    </row>
    <row r="18" spans="1:3" x14ac:dyDescent="0.25">
      <c r="A18" s="20">
        <v>13</v>
      </c>
      <c r="B18" s="21" t="s">
        <v>23</v>
      </c>
      <c r="C18" s="21"/>
    </row>
    <row r="19" spans="1:3" ht="30" x14ac:dyDescent="0.25">
      <c r="A19" s="20">
        <v>14</v>
      </c>
      <c r="B19" s="21" t="s">
        <v>24</v>
      </c>
      <c r="C19" s="21"/>
    </row>
    <row r="20" spans="1:3" x14ac:dyDescent="0.25">
      <c r="A20" s="20">
        <v>15</v>
      </c>
      <c r="B20" s="21" t="s">
        <v>25</v>
      </c>
      <c r="C20" s="21"/>
    </row>
    <row r="21" spans="1:3" x14ac:dyDescent="0.25">
      <c r="A21" s="20">
        <v>16</v>
      </c>
      <c r="B21" s="21" t="s">
        <v>62</v>
      </c>
      <c r="C21" s="21"/>
    </row>
    <row r="22" spans="1:3" x14ac:dyDescent="0.25">
      <c r="A22" s="37" t="s">
        <v>26</v>
      </c>
      <c r="B22" s="37"/>
      <c r="C22" s="29"/>
    </row>
    <row r="23" spans="1:3" x14ac:dyDescent="0.25">
      <c r="A23" s="36" t="s">
        <v>20</v>
      </c>
      <c r="B23" s="36"/>
      <c r="C23" s="21"/>
    </row>
    <row r="24" spans="1:3" x14ac:dyDescent="0.25">
      <c r="A24" s="20">
        <v>17</v>
      </c>
      <c r="B24" s="21" t="s">
        <v>63</v>
      </c>
      <c r="C24" s="21"/>
    </row>
    <row r="25" spans="1:3" x14ac:dyDescent="0.25">
      <c r="A25" s="20">
        <v>18</v>
      </c>
      <c r="B25" s="21" t="s">
        <v>64</v>
      </c>
      <c r="C25" s="21"/>
    </row>
    <row r="26" spans="1:3" x14ac:dyDescent="0.25">
      <c r="A26" s="20">
        <v>19</v>
      </c>
      <c r="B26" s="21" t="s">
        <v>65</v>
      </c>
      <c r="C26" s="21"/>
    </row>
    <row r="27" spans="1:3" ht="30" x14ac:dyDescent="0.25">
      <c r="A27" s="20">
        <v>20</v>
      </c>
      <c r="B27" s="21" t="s">
        <v>66</v>
      </c>
      <c r="C27" s="21"/>
    </row>
    <row r="28" spans="1:3" x14ac:dyDescent="0.25">
      <c r="A28" s="20">
        <v>20</v>
      </c>
      <c r="B28" s="21" t="s">
        <v>67</v>
      </c>
      <c r="C28" s="21"/>
    </row>
    <row r="29" spans="1:3" ht="17.25" customHeight="1" x14ac:dyDescent="0.25">
      <c r="A29" s="20">
        <v>21</v>
      </c>
      <c r="B29" s="21" t="s">
        <v>68</v>
      </c>
      <c r="C29" s="21"/>
    </row>
    <row r="30" spans="1:3" x14ac:dyDescent="0.25">
      <c r="A30" s="20">
        <v>22</v>
      </c>
      <c r="B30" s="21" t="s">
        <v>69</v>
      </c>
      <c r="C30" s="21"/>
    </row>
    <row r="31" spans="1:3" x14ac:dyDescent="0.25">
      <c r="A31" s="37" t="s">
        <v>26</v>
      </c>
      <c r="B31" s="37"/>
      <c r="C31" s="29"/>
    </row>
  </sheetData>
  <mergeCells count="8">
    <mergeCell ref="A23:B23"/>
    <mergeCell ref="A31:B31"/>
    <mergeCell ref="A1:B1"/>
    <mergeCell ref="A8:B8"/>
    <mergeCell ref="A9:B9"/>
    <mergeCell ref="A16:B16"/>
    <mergeCell ref="A22:B22"/>
    <mergeCell ref="A17:B17"/>
  </mergeCells>
  <dataValidations count="1">
    <dataValidation type="list" allowBlank="1" showInputMessage="1" showErrorMessage="1" sqref="C2:C31" xr:uid="{30D065F6-7D4B-4F5B-B30E-F3449AD6623F}">
      <formula1>"Yes, No, Candidate for Peatland Reclamation, Candidate for Upland Reclamation"</formula1>
    </dataValidation>
  </dataValidations>
  <pageMargins left="0.7" right="0.7" top="0.75" bottom="0.75" header="0.3" footer="0.3"/>
  <pageSetup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DST Data</vt:lpstr>
      <vt:lpstr>Site Rating Modifications</vt:lpstr>
      <vt:lpstr>Site Results</vt:lpstr>
      <vt:lpstr>DST Decision Path</vt:lpstr>
      <vt:lpstr>'DST Decision Path'!Print_Area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Drozdowski</dc:creator>
  <cp:lastModifiedBy>Chris Powter</cp:lastModifiedBy>
  <cp:lastPrinted>2022-02-03T15:14:52Z</cp:lastPrinted>
  <dcterms:created xsi:type="dcterms:W3CDTF">2020-05-03T22:56:10Z</dcterms:created>
  <dcterms:modified xsi:type="dcterms:W3CDTF">2024-05-23T12:47:36Z</dcterms:modified>
</cp:coreProperties>
</file>